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9210" activeTab="0"/>
  </bookViews>
  <sheets>
    <sheet name="IRR Calculation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reddym</author>
  </authors>
  <commentList>
    <comment ref="C13" authorId="0">
      <text>
        <r>
          <rPr>
            <b/>
            <sz val="8"/>
            <rFont val="Tahoma"/>
            <family val="2"/>
          </rPr>
          <t>IRR using Excel's built in IRR Function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<sst xmlns="http://schemas.openxmlformats.org/spreadsheetml/2006/main" count="69" uniqueCount="29">
  <si>
    <t>Date</t>
  </si>
  <si>
    <t>Cash Flows</t>
  </si>
  <si>
    <t>Year 0</t>
  </si>
  <si>
    <t>Year 1</t>
  </si>
  <si>
    <t>Year 2</t>
  </si>
  <si>
    <t>Year 3</t>
  </si>
  <si>
    <t>Year 4</t>
  </si>
  <si>
    <t>Year 5</t>
  </si>
  <si>
    <t>Year</t>
  </si>
  <si>
    <t>Present Value of cashflows discounted @</t>
  </si>
  <si>
    <t>&lt;=Net Present Value (NPV)</t>
  </si>
  <si>
    <t>Internal Rate of Return (IRR)</t>
  </si>
  <si>
    <t>This is equivalent to the discount rate which makes the NPV of cash flows Zero as above</t>
  </si>
  <si>
    <t>Sum of positive and negative discounted cash flows</t>
  </si>
  <si>
    <t>Total negative cash flows or outflows</t>
  </si>
  <si>
    <t>Total positive cash flows or inflows</t>
  </si>
  <si>
    <t>A</t>
  </si>
  <si>
    <t>B</t>
  </si>
  <si>
    <t>C</t>
  </si>
  <si>
    <t>Discounted from Year1 to Year0</t>
  </si>
  <si>
    <t>Discounted from Year2 to Year0</t>
  </si>
  <si>
    <t>Discounted from Year3 to Year0</t>
  </si>
  <si>
    <t>Discounted from Year4 to Year0</t>
  </si>
  <si>
    <t>Discounted from Year5 to Year0</t>
  </si>
  <si>
    <t>IRR higher than in case A (above) because of larger cash inflows initial years vis-à-vis later years, though absolute values of aggregate cash flows is same in all the above cases</t>
  </si>
  <si>
    <t>IRR lower than in case A (above) because of smaller cash inflows initial years vis-à-vis later years, though absolute values of aggregate cash flows is same in both A &amp; B cases</t>
  </si>
  <si>
    <t>IRR Calculation with unequal cash flows: (Smaller cash inflows in initial years and larger cash inflows in later years)</t>
  </si>
  <si>
    <t>IRR Calculation with unequal cash flows: (Larger cash inflows in initial years and smaller cash inflows in later years)</t>
  </si>
  <si>
    <t>IRR computation with Excel IRR Function &amp; Verification with NPV calculation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</si>
</sst>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;\(0.00\)"/>
    <numFmt numFmtId="165" formatCode="0.0%"/>
    <numFmt numFmtId="166" formatCode="0.000%"/>
    <numFmt numFmtId="167" formatCode="0.0000%"/>
    <numFmt numFmtId="168" formatCode="#,##0.0"/>
    <numFmt numFmtId="169" formatCode="#,##0.000"/>
    <numFmt numFmtId="170" formatCode="#,##0.0000"/>
    <numFmt numFmtId="171" formatCode="#,##0.00000"/>
  </numFmts>
  <fonts count="30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0"/>
      <color indexed="13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i/>
      <sz val="9"/>
      <color indexed="6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7" borderId="0" xfId="0" applyFill="1" applyAlignment="1">
      <alignment/>
    </xf>
    <xf numFmtId="15" fontId="0" fillId="7" borderId="0" xfId="0" applyNumberFormat="1" applyFill="1" applyAlignment="1">
      <alignment/>
    </xf>
    <xf numFmtId="3" fontId="0" fillId="7" borderId="0" xfId="0" applyNumberFormat="1" applyFill="1" applyAlignment="1">
      <alignment/>
    </xf>
    <xf numFmtId="0" fontId="0" fillId="5" borderId="0" xfId="0" applyFill="1" applyAlignment="1">
      <alignment/>
    </xf>
    <xf numFmtId="15" fontId="0" fillId="5" borderId="0" xfId="0" applyNumberFormat="1" applyFill="1" applyAlignment="1">
      <alignment/>
    </xf>
    <xf numFmtId="3" fontId="0" fillId="5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0" fillId="0" borderId="0" xfId="0" applyFill="1" applyAlignment="1">
      <alignment/>
    </xf>
    <xf numFmtId="4" fontId="22" fillId="5" borderId="0" xfId="0" applyNumberFormat="1" applyFont="1" applyFill="1" applyAlignment="1">
      <alignment/>
    </xf>
    <xf numFmtId="0" fontId="0" fillId="4" borderId="0" xfId="0" applyFont="1" applyFill="1" applyAlignment="1">
      <alignment horizontal="right"/>
    </xf>
    <xf numFmtId="0" fontId="22" fillId="4" borderId="0" xfId="0" applyFont="1" applyFill="1" applyAlignment="1">
      <alignment horizontal="right"/>
    </xf>
    <xf numFmtId="10" fontId="2" fillId="4" borderId="10" xfId="59" applyNumberFormat="1" applyFont="1" applyFill="1" applyBorder="1" applyAlignment="1">
      <alignment horizontal="right"/>
    </xf>
    <xf numFmtId="0" fontId="9" fillId="24" borderId="11" xfId="0" applyFont="1" applyFill="1" applyBorder="1" applyAlignment="1">
      <alignment horizontal="center" vertical="top" wrapText="1"/>
    </xf>
    <xf numFmtId="3" fontId="9" fillId="24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vertical="top"/>
    </xf>
    <xf numFmtId="0" fontId="25" fillId="24" borderId="11" xfId="0" applyFont="1" applyFill="1" applyBorder="1" applyAlignment="1">
      <alignment horizontal="left" vertical="top"/>
    </xf>
    <xf numFmtId="10" fontId="26" fillId="0" borderId="0" xfId="59" applyNumberFormat="1" applyFont="1" applyFill="1" applyBorder="1" applyAlignment="1">
      <alignment horizontal="left"/>
    </xf>
    <xf numFmtId="10" fontId="26" fillId="0" borderId="0" xfId="59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0" fillId="20" borderId="12" xfId="0" applyFont="1" applyFill="1" applyBorder="1" applyAlignment="1">
      <alignment horizontal="center" vertical="top" wrapText="1"/>
    </xf>
    <xf numFmtId="0" fontId="0" fillId="20" borderId="13" xfId="0" applyFont="1" applyFill="1" applyBorder="1" applyAlignment="1">
      <alignment horizontal="center" vertical="top" wrapText="1"/>
    </xf>
    <xf numFmtId="0" fontId="22" fillId="20" borderId="12" xfId="0" applyFont="1" applyFill="1" applyBorder="1" applyAlignment="1">
      <alignment horizontal="center" vertical="top" wrapText="1"/>
    </xf>
    <xf numFmtId="10" fontId="22" fillId="20" borderId="13" xfId="0" applyNumberFormat="1" applyFont="1" applyFill="1" applyBorder="1" applyAlignment="1">
      <alignment horizontal="center" vertical="top" wrapText="1"/>
    </xf>
    <xf numFmtId="3" fontId="28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7.00390625" style="0" customWidth="1"/>
    <col min="3" max="3" width="14.8515625" style="0" customWidth="1"/>
    <col min="4" max="4" width="21.7109375" style="0" customWidth="1"/>
    <col min="5" max="5" width="29.00390625" style="0" customWidth="1"/>
    <col min="6" max="6" width="9.7109375" style="0" customWidth="1"/>
  </cols>
  <sheetData>
    <row r="1" spans="1:9" ht="17.25" customHeight="1">
      <c r="A1" s="19" t="s">
        <v>28</v>
      </c>
      <c r="B1" s="16"/>
      <c r="C1" s="16"/>
      <c r="D1" s="16"/>
      <c r="E1" s="16"/>
      <c r="F1" s="16"/>
      <c r="G1" s="16"/>
      <c r="H1" s="16"/>
      <c r="I1" s="16"/>
    </row>
    <row r="2" spans="1:9" ht="38.25">
      <c r="A2" s="24" t="s">
        <v>8</v>
      </c>
      <c r="B2" s="24" t="s">
        <v>0</v>
      </c>
      <c r="C2" s="24" t="s">
        <v>1</v>
      </c>
      <c r="D2" s="24" t="s">
        <v>9</v>
      </c>
      <c r="E2" s="26" t="s">
        <v>16</v>
      </c>
      <c r="F2" s="24"/>
      <c r="G2" s="24"/>
      <c r="H2" s="24"/>
      <c r="I2" s="24"/>
    </row>
    <row r="3" spans="1:9" ht="12.75">
      <c r="A3" s="25"/>
      <c r="B3" s="25"/>
      <c r="C3" s="25"/>
      <c r="D3" s="27">
        <v>0.1</v>
      </c>
      <c r="E3" s="25"/>
      <c r="F3" s="25"/>
      <c r="G3" s="25"/>
      <c r="H3" s="25"/>
      <c r="I3" s="25"/>
    </row>
    <row r="4" spans="1:5" ht="12.75">
      <c r="A4" t="s">
        <v>2</v>
      </c>
      <c r="B4" s="2">
        <v>39814</v>
      </c>
      <c r="C4" s="1">
        <v>-100</v>
      </c>
      <c r="D4" s="3">
        <f>C4</f>
        <v>-100</v>
      </c>
      <c r="E4" s="1"/>
    </row>
    <row r="5" spans="1:5" ht="12.75">
      <c r="A5" t="s">
        <v>3</v>
      </c>
      <c r="B5" s="2">
        <v>40179</v>
      </c>
      <c r="C5" s="1">
        <v>10</v>
      </c>
      <c r="D5" s="3">
        <f>C5*1/(1+$D$3)</f>
        <v>9.09090909090909</v>
      </c>
      <c r="E5" s="1" t="s">
        <v>19</v>
      </c>
    </row>
    <row r="6" spans="1:5" ht="12.75">
      <c r="A6" t="s">
        <v>4</v>
      </c>
      <c r="B6" s="2">
        <v>40544</v>
      </c>
      <c r="C6" s="1">
        <v>10</v>
      </c>
      <c r="D6" s="3">
        <f>C6*1/(1+$D$3)^2</f>
        <v>8.264462809917354</v>
      </c>
      <c r="E6" s="1" t="s">
        <v>20</v>
      </c>
    </row>
    <row r="7" spans="1:5" ht="12.75">
      <c r="A7" t="s">
        <v>5</v>
      </c>
      <c r="B7" s="2">
        <v>40909</v>
      </c>
      <c r="C7" s="1">
        <v>10</v>
      </c>
      <c r="D7" s="3">
        <f>C7*1/(1+$D$3)^3</f>
        <v>7.513148009015775</v>
      </c>
      <c r="E7" s="1" t="s">
        <v>21</v>
      </c>
    </row>
    <row r="8" spans="1:5" ht="12.75">
      <c r="A8" t="s">
        <v>6</v>
      </c>
      <c r="B8" s="2">
        <v>41275</v>
      </c>
      <c r="C8" s="1">
        <v>10</v>
      </c>
      <c r="D8" s="3">
        <f>C8*1/(1+$D$3)^4</f>
        <v>6.830134553650705</v>
      </c>
      <c r="E8" s="1" t="s">
        <v>22</v>
      </c>
    </row>
    <row r="9" spans="1:5" ht="12.75">
      <c r="A9" t="s">
        <v>7</v>
      </c>
      <c r="B9" s="2">
        <v>41640</v>
      </c>
      <c r="C9" s="1">
        <v>110</v>
      </c>
      <c r="D9" s="3">
        <f>C9*1/(1+$D$3)^5</f>
        <v>68.30134553650704</v>
      </c>
      <c r="E9" s="1" t="s">
        <v>23</v>
      </c>
    </row>
    <row r="10" spans="1:12" ht="12.75">
      <c r="A10" s="4" t="s">
        <v>14</v>
      </c>
      <c r="B10" s="5"/>
      <c r="C10" s="6">
        <f>-C4</f>
        <v>100</v>
      </c>
      <c r="D10" s="10">
        <f>-D4</f>
        <v>100</v>
      </c>
      <c r="E10" s="1"/>
      <c r="L10" s="18"/>
    </row>
    <row r="11" spans="1:4" ht="12.75">
      <c r="A11" s="4" t="s">
        <v>15</v>
      </c>
      <c r="B11" s="5"/>
      <c r="C11" s="6">
        <f>SUM(C5:C9)</f>
        <v>150</v>
      </c>
      <c r="D11" s="10">
        <f>SUM(D5:D9)</f>
        <v>99.99999999999997</v>
      </c>
    </row>
    <row r="12" spans="1:11" ht="12.75">
      <c r="A12" s="7" t="s">
        <v>13</v>
      </c>
      <c r="B12" s="8"/>
      <c r="C12" s="9"/>
      <c r="D12" s="12">
        <f>SUM(D4:D9)</f>
        <v>0</v>
      </c>
      <c r="E12" s="28" t="s">
        <v>10</v>
      </c>
      <c r="F12" s="11"/>
      <c r="G12" s="11"/>
      <c r="H12" s="11"/>
      <c r="I12" s="11"/>
      <c r="J12" s="11"/>
      <c r="K12" s="11"/>
    </row>
    <row r="13" spans="1:12" ht="12.75">
      <c r="A13" s="13"/>
      <c r="B13" s="14" t="s">
        <v>11</v>
      </c>
      <c r="C13" s="15">
        <f>IRR(C4:C9)</f>
        <v>0.10000000000000009</v>
      </c>
      <c r="D13" s="21" t="s">
        <v>12</v>
      </c>
      <c r="E13" s="11"/>
      <c r="F13" s="11"/>
      <c r="G13" s="11"/>
      <c r="H13" s="11"/>
      <c r="I13" s="11"/>
      <c r="J13" s="11"/>
      <c r="K13" s="11"/>
      <c r="L13" s="11"/>
    </row>
    <row r="14" spans="3:5" ht="12.75">
      <c r="C14" s="1"/>
      <c r="D14" s="1"/>
      <c r="E14" s="1"/>
    </row>
    <row r="15" spans="1:9" ht="15" customHeight="1">
      <c r="A15" s="20" t="s">
        <v>26</v>
      </c>
      <c r="B15" s="16"/>
      <c r="C15" s="17"/>
      <c r="D15" s="17"/>
      <c r="E15" s="17"/>
      <c r="F15" s="16"/>
      <c r="G15" s="16"/>
      <c r="H15" s="16"/>
      <c r="I15" s="16"/>
    </row>
    <row r="16" spans="1:9" ht="38.25">
      <c r="A16" s="24" t="s">
        <v>8</v>
      </c>
      <c r="B16" s="24" t="s">
        <v>0</v>
      </c>
      <c r="C16" s="24" t="s">
        <v>1</v>
      </c>
      <c r="D16" s="24" t="s">
        <v>9</v>
      </c>
      <c r="E16" s="26" t="s">
        <v>17</v>
      </c>
      <c r="F16" s="24"/>
      <c r="G16" s="24"/>
      <c r="H16" s="24"/>
      <c r="I16" s="24"/>
    </row>
    <row r="17" spans="1:9" ht="12.75">
      <c r="A17" s="25"/>
      <c r="B17" s="25"/>
      <c r="C17" s="25"/>
      <c r="D17" s="27">
        <v>0.09129248659583476</v>
      </c>
      <c r="E17" s="25"/>
      <c r="F17" s="25"/>
      <c r="G17" s="25"/>
      <c r="H17" s="25"/>
      <c r="I17" s="25"/>
    </row>
    <row r="18" spans="1:5" ht="12.75">
      <c r="A18" t="s">
        <v>2</v>
      </c>
      <c r="B18" s="2">
        <v>39814</v>
      </c>
      <c r="C18" s="1">
        <v>-100</v>
      </c>
      <c r="D18" s="3">
        <f>C18</f>
        <v>-100</v>
      </c>
      <c r="E18" s="1"/>
    </row>
    <row r="19" spans="1:5" ht="12.75">
      <c r="A19" t="s">
        <v>3</v>
      </c>
      <c r="B19" s="2">
        <v>40179</v>
      </c>
      <c r="C19" s="1">
        <v>0</v>
      </c>
      <c r="D19" s="3">
        <f>C19*1/(1+$D$17)</f>
        <v>0</v>
      </c>
      <c r="E19" s="1" t="s">
        <v>19</v>
      </c>
    </row>
    <row r="20" spans="1:5" ht="12.75">
      <c r="A20" t="s">
        <v>4</v>
      </c>
      <c r="B20" s="2">
        <v>40544</v>
      </c>
      <c r="C20" s="1">
        <v>5</v>
      </c>
      <c r="D20" s="3">
        <f>C20*1/(1+$D$17)^2</f>
        <v>4.1984373219278766</v>
      </c>
      <c r="E20" s="1" t="s">
        <v>20</v>
      </c>
    </row>
    <row r="21" spans="1:5" ht="12.75">
      <c r="A21" t="s">
        <v>5</v>
      </c>
      <c r="B21" s="2">
        <v>40909</v>
      </c>
      <c r="C21" s="1">
        <v>10</v>
      </c>
      <c r="D21" s="3">
        <f>C21*1/(1+$D$17)^3</f>
        <v>7.694430912879157</v>
      </c>
      <c r="E21" s="1" t="s">
        <v>21</v>
      </c>
    </row>
    <row r="22" spans="1:5" ht="12.75">
      <c r="A22" t="s">
        <v>6</v>
      </c>
      <c r="B22" s="2">
        <v>41275</v>
      </c>
      <c r="C22" s="1">
        <v>15</v>
      </c>
      <c r="D22" s="3">
        <f>C22*1/(1+$D$17)^4</f>
        <v>10.576125567694152</v>
      </c>
      <c r="E22" s="1" t="s">
        <v>22</v>
      </c>
    </row>
    <row r="23" spans="1:5" ht="12.75">
      <c r="A23" t="s">
        <v>7</v>
      </c>
      <c r="B23" s="2">
        <v>41640</v>
      </c>
      <c r="C23" s="1">
        <v>120</v>
      </c>
      <c r="D23" s="3">
        <f>C23*1/(1+$D$17)^5</f>
        <v>77.53100619750585</v>
      </c>
      <c r="E23" s="1" t="s">
        <v>23</v>
      </c>
    </row>
    <row r="24" spans="1:5" ht="12.75">
      <c r="A24" s="4" t="s">
        <v>14</v>
      </c>
      <c r="B24" s="5"/>
      <c r="C24" s="6">
        <f>-C18</f>
        <v>100</v>
      </c>
      <c r="D24" s="10">
        <f>-D18</f>
        <v>100</v>
      </c>
      <c r="E24" s="1"/>
    </row>
    <row r="25" spans="1:4" ht="12.75">
      <c r="A25" s="4" t="s">
        <v>15</v>
      </c>
      <c r="B25" s="5"/>
      <c r="C25" s="6">
        <f>SUM(C19:C23)</f>
        <v>150</v>
      </c>
      <c r="D25" s="10">
        <f>SUM(D19:D23)</f>
        <v>100.00000000000703</v>
      </c>
    </row>
    <row r="26" spans="1:9" ht="12.75">
      <c r="A26" s="7" t="s">
        <v>13</v>
      </c>
      <c r="B26" s="8"/>
      <c r="C26" s="9"/>
      <c r="D26" s="12">
        <f>SUM(D18:D23)</f>
        <v>7.034373084024992E-12</v>
      </c>
      <c r="E26" s="28" t="s">
        <v>10</v>
      </c>
      <c r="F26" s="11"/>
      <c r="G26" s="11"/>
      <c r="H26" s="11"/>
      <c r="I26" s="11"/>
    </row>
    <row r="27" spans="1:9" ht="12.75">
      <c r="A27" s="13"/>
      <c r="B27" s="14" t="s">
        <v>11</v>
      </c>
      <c r="C27" s="15">
        <f>IRR(C18:C23)</f>
        <v>0.09129248659583476</v>
      </c>
      <c r="D27" s="22" t="s">
        <v>25</v>
      </c>
      <c r="E27" s="23"/>
      <c r="F27" s="23"/>
      <c r="G27" s="23"/>
      <c r="H27" s="23"/>
      <c r="I27" s="23"/>
    </row>
    <row r="28" spans="4:9" ht="12.75">
      <c r="D28" s="23"/>
      <c r="E28" s="23"/>
      <c r="F28" s="23"/>
      <c r="G28" s="23"/>
      <c r="H28" s="23"/>
      <c r="I28" s="23"/>
    </row>
    <row r="29" spans="1:9" ht="16.5" customHeight="1">
      <c r="A29" s="20" t="s">
        <v>27</v>
      </c>
      <c r="B29" s="16"/>
      <c r="C29" s="17"/>
      <c r="D29" s="17"/>
      <c r="E29" s="17"/>
      <c r="F29" s="16"/>
      <c r="G29" s="16"/>
      <c r="H29" s="16"/>
      <c r="I29" s="16"/>
    </row>
    <row r="30" spans="1:9" ht="25.5">
      <c r="A30" s="24" t="s">
        <v>8</v>
      </c>
      <c r="B30" s="24" t="s">
        <v>0</v>
      </c>
      <c r="C30" s="24" t="s">
        <v>1</v>
      </c>
      <c r="D30" s="24" t="s">
        <v>9</v>
      </c>
      <c r="E30" s="26" t="s">
        <v>18</v>
      </c>
      <c r="F30" s="24"/>
      <c r="G30" s="24"/>
      <c r="H30" s="24"/>
      <c r="I30" s="24"/>
    </row>
    <row r="31" spans="1:9" ht="12.75">
      <c r="A31" s="25"/>
      <c r="B31" s="25"/>
      <c r="C31" s="25"/>
      <c r="D31" s="27">
        <v>0.20271969394349634</v>
      </c>
      <c r="E31" s="25"/>
      <c r="F31" s="25"/>
      <c r="G31" s="25"/>
      <c r="H31" s="25"/>
      <c r="I31" s="25"/>
    </row>
    <row r="32" spans="1:5" ht="12.75">
      <c r="A32" t="s">
        <v>2</v>
      </c>
      <c r="B32" s="2">
        <v>39814</v>
      </c>
      <c r="C32" s="1">
        <v>-100</v>
      </c>
      <c r="D32" s="3">
        <f>C32</f>
        <v>-100</v>
      </c>
      <c r="E32" s="1"/>
    </row>
    <row r="33" spans="1:5" ht="12.75">
      <c r="A33" t="s">
        <v>3</v>
      </c>
      <c r="B33" s="2">
        <v>40179</v>
      </c>
      <c r="C33" s="1">
        <v>50</v>
      </c>
      <c r="D33" s="3">
        <f>C33*1/(1+$D$31)</f>
        <v>41.57244639111148</v>
      </c>
      <c r="E33" s="1" t="s">
        <v>19</v>
      </c>
    </row>
    <row r="34" spans="1:5" ht="12.75">
      <c r="A34" t="s">
        <v>4</v>
      </c>
      <c r="B34" s="2">
        <v>40544</v>
      </c>
      <c r="C34" s="1">
        <v>40</v>
      </c>
      <c r="D34" s="3">
        <f>C34*1/(1+$D$31)^2</f>
        <v>27.6522927830694</v>
      </c>
      <c r="E34" s="1" t="s">
        <v>20</v>
      </c>
    </row>
    <row r="35" spans="1:5" ht="12.75">
      <c r="A35" t="s">
        <v>5</v>
      </c>
      <c r="B35" s="2">
        <v>40909</v>
      </c>
      <c r="C35" s="1">
        <v>30</v>
      </c>
      <c r="D35" s="3">
        <f>C35*1/(1+$D$31)^3</f>
        <v>17.24360188973207</v>
      </c>
      <c r="E35" s="1" t="s">
        <v>21</v>
      </c>
    </row>
    <row r="36" spans="1:5" ht="12.75">
      <c r="A36" t="s">
        <v>6</v>
      </c>
      <c r="B36" s="2">
        <v>41275</v>
      </c>
      <c r="C36" s="1">
        <v>20</v>
      </c>
      <c r="D36" s="3">
        <f>C36*1/(1+$D$31)^4</f>
        <v>9.558116202007401</v>
      </c>
      <c r="E36" s="1" t="s">
        <v>22</v>
      </c>
    </row>
    <row r="37" spans="1:5" ht="12.75">
      <c r="A37" t="s">
        <v>7</v>
      </c>
      <c r="B37" s="2">
        <v>41640</v>
      </c>
      <c r="C37" s="1">
        <v>10</v>
      </c>
      <c r="D37" s="3">
        <f>C37*1/(1+$D$31)^5</f>
        <v>3.9735427340796665</v>
      </c>
      <c r="E37" s="1" t="s">
        <v>23</v>
      </c>
    </row>
    <row r="38" spans="1:5" ht="12.75">
      <c r="A38" s="4" t="s">
        <v>14</v>
      </c>
      <c r="B38" s="5"/>
      <c r="C38" s="6">
        <f>-C32</f>
        <v>100</v>
      </c>
      <c r="D38" s="10">
        <f>-D32</f>
        <v>100</v>
      </c>
      <c r="E38" s="1"/>
    </row>
    <row r="39" spans="1:4" ht="12.75">
      <c r="A39" s="4" t="s">
        <v>15</v>
      </c>
      <c r="B39" s="5"/>
      <c r="C39" s="6">
        <f>SUM(C33:C37)</f>
        <v>150</v>
      </c>
      <c r="D39" s="10">
        <f>SUM(D33:D37)</f>
        <v>100.00000000000003</v>
      </c>
    </row>
    <row r="40" spans="1:9" ht="12.75">
      <c r="A40" s="7" t="s">
        <v>13</v>
      </c>
      <c r="B40" s="8"/>
      <c r="C40" s="9"/>
      <c r="D40" s="12">
        <f>SUM(D32:D37)</f>
        <v>1.2434497875801753E-14</v>
      </c>
      <c r="E40" s="28" t="s">
        <v>10</v>
      </c>
      <c r="F40" s="11"/>
      <c r="G40" s="11"/>
      <c r="H40" s="11"/>
      <c r="I40" s="11"/>
    </row>
    <row r="41" spans="1:9" ht="12.75">
      <c r="A41" s="13"/>
      <c r="B41" s="14" t="s">
        <v>11</v>
      </c>
      <c r="C41" s="15">
        <f>IRR(C32:C37)</f>
        <v>0.20271969394349634</v>
      </c>
      <c r="D41" s="22" t="s">
        <v>24</v>
      </c>
      <c r="E41" s="23"/>
      <c r="F41" s="23"/>
      <c r="G41" s="23"/>
      <c r="H41" s="23"/>
      <c r="I41" s="23"/>
    </row>
    <row r="42" spans="4:9" ht="12.75">
      <c r="D42" s="23"/>
      <c r="E42" s="23"/>
      <c r="F42" s="23"/>
      <c r="G42" s="23"/>
      <c r="H42" s="23"/>
      <c r="I42" s="23"/>
    </row>
  </sheetData>
  <sheetProtection/>
  <mergeCells count="2">
    <mergeCell ref="D27:I28"/>
    <mergeCell ref="D41:I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www.geocities.com/accessreddy/excel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 Calculation Example</dc:title>
  <dc:subject>Internal Rate of Return</dc:subject>
  <dc:creator>mpreddy</dc:creator>
  <cp:keywords>IRR</cp:keywords>
  <dc:description/>
  <cp:lastModifiedBy>reddym</cp:lastModifiedBy>
  <dcterms:created xsi:type="dcterms:W3CDTF">2007-09-21T20:43:07Z</dcterms:created>
  <dcterms:modified xsi:type="dcterms:W3CDTF">2009-02-09T10:26:00Z</dcterms:modified>
  <cp:category/>
  <cp:version/>
  <cp:contentType/>
  <cp:contentStatus/>
</cp:coreProperties>
</file>